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1340" windowHeight="8835" activeTab="2"/>
  </bookViews>
  <sheets>
    <sheet name="CLIENTES" sheetId="2" r:id="rId1"/>
    <sheet name="PRODUTOS" sheetId="4" r:id="rId2"/>
    <sheet name="ATACADO" sheetId="5" r:id="rId3"/>
    <sheet name="VAREJO" sheetId="3" r:id="rId4"/>
  </sheets>
  <definedNames>
    <definedName name="_xlnm._FilterDatabase" localSheetId="0" hidden="1">CLIENTES!$A$10:$H$40</definedName>
    <definedName name="_xlnm._FilterDatabase" localSheetId="1" hidden="1">PRODUTOS!$A$10:$G$10</definedName>
    <definedName name="_xlnm.Print_Area" localSheetId="2">ATACADO!$A$1:$F$28</definedName>
    <definedName name="_xlnm.Print_Area" localSheetId="1">PRODUTOS!$A$1:$G$41</definedName>
    <definedName name="clientes">CLIENTES!$A$10:$H$40</definedName>
    <definedName name="produtos">PRODUTOS!$1:$1048576</definedName>
  </definedNames>
  <calcPr calcId="125725" calcMode="manual"/>
</workbook>
</file>

<file path=xl/calcChain.xml><?xml version="1.0" encoding="utf-8"?>
<calcChain xmlns="http://schemas.openxmlformats.org/spreadsheetml/2006/main">
  <c r="B5" i="3"/>
  <c r="B6"/>
  <c r="B5" i="5"/>
  <c r="B6"/>
  <c r="D12"/>
  <c r="F12" s="1"/>
  <c r="D13" i="3"/>
  <c r="F13" s="1"/>
  <c r="D14"/>
  <c r="F14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3"/>
  <c r="F23" s="1"/>
  <c r="D24"/>
  <c r="F24" s="1"/>
  <c r="D25"/>
  <c r="F25" s="1"/>
  <c r="D26"/>
  <c r="D12"/>
  <c r="F12"/>
  <c r="D26" i="5"/>
  <c r="C26"/>
  <c r="B26"/>
  <c r="D25"/>
  <c r="F25" s="1"/>
  <c r="C25"/>
  <c r="B25"/>
  <c r="D24"/>
  <c r="F24" s="1"/>
  <c r="C24"/>
  <c r="B24"/>
  <c r="D23"/>
  <c r="F23" s="1"/>
  <c r="C23"/>
  <c r="B23"/>
  <c r="D22"/>
  <c r="F22" s="1"/>
  <c r="C22"/>
  <c r="B22"/>
  <c r="D21"/>
  <c r="F21" s="1"/>
  <c r="C21"/>
  <c r="B21"/>
  <c r="D20"/>
  <c r="F20" s="1"/>
  <c r="C20"/>
  <c r="B20"/>
  <c r="D19"/>
  <c r="F19" s="1"/>
  <c r="C19"/>
  <c r="B19"/>
  <c r="D18"/>
  <c r="F18" s="1"/>
  <c r="C18"/>
  <c r="B18"/>
  <c r="D17"/>
  <c r="F17" s="1"/>
  <c r="C17"/>
  <c r="B17"/>
  <c r="D16"/>
  <c r="F16" s="1"/>
  <c r="C16"/>
  <c r="B16"/>
  <c r="D15"/>
  <c r="F15" s="1"/>
  <c r="C15"/>
  <c r="B15"/>
  <c r="D14"/>
  <c r="F14" s="1"/>
  <c r="C14"/>
  <c r="B14"/>
  <c r="D13"/>
  <c r="F13" s="1"/>
  <c r="C13"/>
  <c r="B13"/>
  <c r="C12"/>
  <c r="B12"/>
  <c r="E8"/>
  <c r="B8"/>
  <c r="F7"/>
  <c r="D7"/>
  <c r="B7"/>
  <c r="B7" i="3"/>
  <c r="D7"/>
  <c r="F7"/>
  <c r="B8"/>
  <c r="E8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F27" l="1"/>
  <c r="F28" s="1"/>
  <c r="F27" i="5"/>
  <c r="F28" s="1"/>
</calcChain>
</file>

<file path=xl/sharedStrings.xml><?xml version="1.0" encoding="utf-8"?>
<sst xmlns="http://schemas.openxmlformats.org/spreadsheetml/2006/main" count="225" uniqueCount="175">
  <si>
    <t>CÓDIGO</t>
  </si>
  <si>
    <t>NOME</t>
  </si>
  <si>
    <t>ENDEREÇO</t>
  </si>
  <si>
    <t>Nº</t>
  </si>
  <si>
    <t>BAIRRO</t>
  </si>
  <si>
    <t>CEP</t>
  </si>
  <si>
    <t>E-MAIL</t>
  </si>
  <si>
    <t>PRODUTO</t>
  </si>
  <si>
    <t>FABRICANTE</t>
  </si>
  <si>
    <t>VALOR COMPRA</t>
  </si>
  <si>
    <t>PEDIDO</t>
  </si>
  <si>
    <t>Cliente</t>
  </si>
  <si>
    <t>CÓDIGO:</t>
  </si>
  <si>
    <t>NOME:</t>
  </si>
  <si>
    <t>ENDEREÇO:</t>
  </si>
  <si>
    <t>TELEFONE:</t>
  </si>
  <si>
    <t>TELEFONE</t>
  </si>
  <si>
    <t>ESTADO</t>
  </si>
  <si>
    <t>ESTADO:</t>
  </si>
  <si>
    <t>E-MAIL:</t>
  </si>
  <si>
    <t>Produtos</t>
  </si>
  <si>
    <t>Código</t>
  </si>
  <si>
    <t>Produto</t>
  </si>
  <si>
    <t>Fabricante</t>
  </si>
  <si>
    <t>Valor Unitário</t>
  </si>
  <si>
    <t>Qtde.</t>
  </si>
  <si>
    <t>Valor Total</t>
  </si>
  <si>
    <t>TOTAL:</t>
  </si>
  <si>
    <t>MARIA LUCRÉCIA BORGES</t>
  </si>
  <si>
    <t>RUA: CICILIANO LOPES Nº 125</t>
  </si>
  <si>
    <t>VILA OLIMPIA</t>
  </si>
  <si>
    <t>03275-892</t>
  </si>
  <si>
    <t>(11) 2536-5689</t>
  </si>
  <si>
    <t>SP</t>
  </si>
  <si>
    <t>lulu@yahoo.com.br</t>
  </si>
  <si>
    <t>VALOR DA VENDA</t>
  </si>
  <si>
    <t>PARCELADO EM 3X</t>
  </si>
  <si>
    <t>-----------------------</t>
  </si>
  <si>
    <t>----------------------------------</t>
  </si>
  <si>
    <t>MARIA HELOISA HERNANDES</t>
  </si>
  <si>
    <t>RUA: CARLOS ALVES PRADA Nº 225</t>
  </si>
  <si>
    <t>SÃO CAETANO</t>
  </si>
  <si>
    <t>25963-895</t>
  </si>
  <si>
    <t>(11) 2649-8953</t>
  </si>
  <si>
    <t>lolo@ig.com.br</t>
  </si>
  <si>
    <t>LUCIANA GOMES LIMEIRA</t>
  </si>
  <si>
    <t>RUA: FIDEL CASTRO PRADES Nº 89</t>
  </si>
  <si>
    <t>03275-965</t>
  </si>
  <si>
    <t>(11) 2563-9856</t>
  </si>
  <si>
    <t>lucianag@google.com.br</t>
  </si>
  <si>
    <t>QUANT. UNID</t>
  </si>
  <si>
    <t xml:space="preserve">LUCIANE APARECIDA GOMES </t>
  </si>
  <si>
    <t>RUA: JOÃO MORA EM IPANEMA Nº 226</t>
  </si>
  <si>
    <t>03578-953</t>
  </si>
  <si>
    <t>(11) 2563-8956</t>
  </si>
  <si>
    <t>luciane@santos.com.br</t>
  </si>
  <si>
    <t>JOÃO LIMA SIQUEIRA</t>
  </si>
  <si>
    <t>RUA: FREDERICO LIMA SIQUEIRA Nº 5</t>
  </si>
  <si>
    <t>03245-895</t>
  </si>
  <si>
    <t>(11) 2455-5632</t>
  </si>
  <si>
    <t>joãosiqueira@terra.com.br</t>
  </si>
  <si>
    <t>SANTO ANTONIO XAVIER</t>
  </si>
  <si>
    <t>RUA: PANTALEÃO Nº 378</t>
  </si>
  <si>
    <t>02458-587</t>
  </si>
  <si>
    <t>(11) 2152-5462</t>
  </si>
  <si>
    <t>santocasa@ig.com.br</t>
  </si>
  <si>
    <t>MARIA ADELAIDE SANTANA</t>
  </si>
  <si>
    <t>RUA: QUITANDA Nº 10</t>
  </si>
  <si>
    <t>(11) 1263-5214</t>
  </si>
  <si>
    <t>mariadela@yahoo.com.br</t>
  </si>
  <si>
    <t>IRENE SANTOS GARCIA</t>
  </si>
  <si>
    <t>RUA: GAEL GARCIA Nº 1384</t>
  </si>
  <si>
    <t>03215-952</t>
  </si>
  <si>
    <t>(11) 1746-8263</t>
  </si>
  <si>
    <t>ireninha@santos.com.br</t>
  </si>
  <si>
    <t>COMERCIO DE PÃES LTDA</t>
  </si>
  <si>
    <t>AV: SANTA EFIGÊNIA Nº 569</t>
  </si>
  <si>
    <t>SANTA EFIGÊNIA</t>
  </si>
  <si>
    <t>VILA EMA</t>
  </si>
  <si>
    <t>VILA BONITA</t>
  </si>
  <si>
    <t>JD IMPERADOR</t>
  </si>
  <si>
    <t>SANTO ANTONIO</t>
  </si>
  <si>
    <t>VILA BELA</t>
  </si>
  <si>
    <t>GARRAFA APERTADA</t>
  </si>
  <si>
    <t>03152-852</t>
  </si>
  <si>
    <t>comerciopaes@ltda.com.br</t>
  </si>
  <si>
    <t>IRMÃOS VIERA</t>
  </si>
  <si>
    <t>RUA: ERNESTO FOGO Nº 255</t>
  </si>
  <si>
    <t>VILA IVONE</t>
  </si>
  <si>
    <t>02158-596</t>
  </si>
  <si>
    <t>(11) 1254-8563</t>
  </si>
  <si>
    <t>irmãosvieira@ltda.com.br</t>
  </si>
  <si>
    <t>PADARIA IRMÃOS FRADINHOS</t>
  </si>
  <si>
    <t>AV: PAULISTA Nº3895</t>
  </si>
  <si>
    <t>PAULISTA</t>
  </si>
  <si>
    <t>02563-895</t>
  </si>
  <si>
    <t>(11) 2541-5263</t>
  </si>
  <si>
    <t>fradinhos@google.com.br</t>
  </si>
  <si>
    <t>RUA: FELIPE Nº 782</t>
  </si>
  <si>
    <t>PADARIA GRILO FELIZ</t>
  </si>
  <si>
    <t>VILA NOVA CACHOEIRINHA</t>
  </si>
  <si>
    <t>08952-895</t>
  </si>
  <si>
    <t>(11) 2679-8216</t>
  </si>
  <si>
    <t>grilofeliz@yahoo.com.br</t>
  </si>
  <si>
    <t>(11) 2152-8543</t>
  </si>
  <si>
    <t>PADARIA FELIPE SABATELO</t>
  </si>
  <si>
    <t>AV: DOM QUIXOTE Nº 485</t>
  </si>
  <si>
    <t>VILA SÃO SEBASTIÃO</t>
  </si>
  <si>
    <t>04859-854</t>
  </si>
  <si>
    <t>(11) 2924-5263</t>
  </si>
  <si>
    <t>padariafelipe@ig.com.br</t>
  </si>
  <si>
    <t>PADARIA NOVA NATA</t>
  </si>
  <si>
    <t>PRAÇA: SAMPAIO VIDASL Nº 856</t>
  </si>
  <si>
    <t>TATUÁPE</t>
  </si>
  <si>
    <t>04126-829</t>
  </si>
  <si>
    <t>(11) 4952-2563</t>
  </si>
  <si>
    <t>novanata@uol.com.br</t>
  </si>
  <si>
    <t>PADARIA NOVO GRILL</t>
  </si>
  <si>
    <t>AV: ARICANDUVA Nº 5897</t>
  </si>
  <si>
    <t>VILA ANTONIETA</t>
  </si>
  <si>
    <t>01362-264</t>
  </si>
  <si>
    <t>(11) 4256-8546</t>
  </si>
  <si>
    <t>novogrill@uol.com.br</t>
  </si>
  <si>
    <t>BAR DO MENES</t>
  </si>
  <si>
    <t>VILA DOS GUARDIÕES</t>
  </si>
  <si>
    <t>04526-521</t>
  </si>
  <si>
    <t>(11) 1526-5242</t>
  </si>
  <si>
    <t>barmenes@google.com.br</t>
  </si>
  <si>
    <t>FELIPE SEBASTIÃO</t>
  </si>
  <si>
    <t>RUA: AGENOR CRUSORIO Nº 465</t>
  </si>
  <si>
    <t>VILA ALEMÃ</t>
  </si>
  <si>
    <t>01524-526</t>
  </si>
  <si>
    <t>(11) 1263-8245</t>
  </si>
  <si>
    <t>RUA: GATO ARISCO Nº 263</t>
  </si>
  <si>
    <t>felipesebastião@santos.com.br</t>
  </si>
  <si>
    <t>STEFAN ZWEIG</t>
  </si>
  <si>
    <t>RUA: GENARO ARILLA Nº225</t>
  </si>
  <si>
    <t>01526-263</t>
  </si>
  <si>
    <t>(11) 2456-5923</t>
  </si>
  <si>
    <t>stefanzweig@pereira.com.br</t>
  </si>
  <si>
    <t>JULIANA PEDROSO ALENCAR</t>
  </si>
  <si>
    <t>RUA: MARIA ALENCAR Nº 795</t>
  </si>
  <si>
    <t>VILA ENHOCUNHE</t>
  </si>
  <si>
    <t>01545-412</t>
  </si>
  <si>
    <t>(11) 1526-2546</t>
  </si>
  <si>
    <t>julianaalencar@santana.com.br</t>
  </si>
  <si>
    <t>MARGARETE PEDROSO SANTANA</t>
  </si>
  <si>
    <t>AV: FRANCISCO FETT Nº 2469</t>
  </si>
  <si>
    <t>VILA FORMOSA</t>
  </si>
  <si>
    <t>01526-584</t>
  </si>
  <si>
    <t>(11) 2426-2465</t>
  </si>
  <si>
    <t>margarettte@pedroso.com.br</t>
  </si>
  <si>
    <t xml:space="preserve">MARIA DO SOCORRO </t>
  </si>
  <si>
    <t>AV: FRANCISCO DE PAULA Nº 853</t>
  </si>
  <si>
    <t>VILA CARÃO</t>
  </si>
  <si>
    <t>04125-829</t>
  </si>
  <si>
    <t>(11) 2516-5243</t>
  </si>
  <si>
    <t>sp</t>
  </si>
  <si>
    <t>mariadosocorro@yahoo.com</t>
  </si>
  <si>
    <t>JOÃO DA SIQUEIRA</t>
  </si>
  <si>
    <t>RUA: FRANCISCO MALAFAIA Nº 254</t>
  </si>
  <si>
    <t>VILA SEU JORGE</t>
  </si>
  <si>
    <t>12548-541</t>
  </si>
  <si>
    <t>(11) 2541-5266</t>
  </si>
  <si>
    <t>joãomariasantos@hotmail.com</t>
  </si>
  <si>
    <t>GUSTAVO BORGES</t>
  </si>
  <si>
    <t>RUA: OTTO MELINGA Nº 36</t>
  </si>
  <si>
    <t>03276-895</t>
  </si>
  <si>
    <t>(11) 2462-8562</t>
  </si>
  <si>
    <t>gustavomelinga@gmail.comm.br</t>
  </si>
  <si>
    <t xml:space="preserve">Rod. Engenheiro Candido do Rêgo, 4.500. Próximo ao km 50.
 CEP:  08751-970 Jundiápeba/Mogi das Cruzes –SP
 Contato: (11) 2563-5986; (11) 9156-8952 ou Nextel  #*33.3212
 CNPJ: 265.324.264-89
</t>
  </si>
  <si>
    <t>TABELA DE SERVIÇOS</t>
  </si>
  <si>
    <t>CADASTRO DE CLIENTES</t>
  </si>
  <si>
    <t>Motel Paradise Ltda.</t>
  </si>
  <si>
    <t>Pedido</t>
  </si>
</sst>
</file>

<file path=xl/styles.xml><?xml version="1.0" encoding="utf-8"?>
<styleSheet xmlns="http://schemas.openxmlformats.org/spreadsheetml/2006/main">
  <numFmts count="1">
    <numFmt numFmtId="44" formatCode="_(&quot;R$ &quot;* #,##0.00_);_(&quot;R$ &quot;* \(#,##0.00\);_(&quot;R$ &quot;* &quot;-&quot;??_);_(@_)"/>
  </numFmts>
  <fonts count="16">
    <font>
      <sz val="10"/>
      <name val="Arial"/>
    </font>
    <font>
      <sz val="10"/>
      <name val="Arial"/>
    </font>
    <font>
      <sz val="8"/>
      <name val="Arial"/>
    </font>
    <font>
      <u/>
      <sz val="10"/>
      <color indexed="12"/>
      <name val="Arial"/>
    </font>
    <font>
      <sz val="2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</font>
    <font>
      <sz val="10"/>
      <color indexed="10"/>
      <name val="Arial"/>
    </font>
    <font>
      <b/>
      <sz val="20"/>
      <color indexed="10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hidden="1"/>
    </xf>
    <xf numFmtId="0" fontId="5" fillId="0" borderId="1" xfId="0" applyFont="1" applyBorder="1" applyProtection="1"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Fill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9" xfId="0" applyBorder="1" applyProtection="1">
      <protection hidden="1"/>
    </xf>
    <xf numFmtId="44" fontId="0" fillId="0" borderId="9" xfId="6" applyFont="1" applyBorder="1" applyProtection="1">
      <protection hidden="1"/>
    </xf>
    <xf numFmtId="0" fontId="0" fillId="0" borderId="9" xfId="0" applyBorder="1" applyProtection="1"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0" fillId="0" borderId="7" xfId="0" applyBorder="1" applyProtection="1">
      <protection locked="0" hidden="1"/>
    </xf>
    <xf numFmtId="44" fontId="0" fillId="0" borderId="7" xfId="6" applyFont="1" applyBorder="1" applyProtection="1">
      <protection hidden="1"/>
    </xf>
    <xf numFmtId="0" fontId="0" fillId="0" borderId="0" xfId="0" applyFill="1" applyBorder="1" applyProtection="1">
      <protection hidden="1"/>
    </xf>
    <xf numFmtId="44" fontId="0" fillId="0" borderId="11" xfId="6" applyFont="1" applyBorder="1"/>
    <xf numFmtId="0" fontId="14" fillId="2" borderId="12" xfId="1" applyBorder="1" applyProtection="1">
      <protection hidden="1"/>
    </xf>
    <xf numFmtId="44" fontId="14" fillId="2" borderId="3" xfId="1" applyNumberFormat="1" applyBorder="1" applyProtection="1">
      <protection hidden="1"/>
    </xf>
    <xf numFmtId="0" fontId="15" fillId="5" borderId="3" xfId="5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4" fontId="0" fillId="0" borderId="11" xfId="6" applyFont="1" applyBorder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0" xfId="4" applyFill="1" applyAlignment="1" applyProtection="1">
      <protection hidden="1"/>
    </xf>
    <xf numFmtId="0" fontId="8" fillId="0" borderId="0" xfId="0" applyFont="1" applyFill="1" applyProtection="1">
      <protection hidden="1"/>
    </xf>
    <xf numFmtId="0" fontId="9" fillId="0" borderId="0" xfId="4" applyFont="1" applyFill="1" applyAlignment="1" applyProtection="1">
      <protection hidden="1"/>
    </xf>
    <xf numFmtId="0" fontId="8" fillId="0" borderId="0" xfId="0" quotePrefix="1" applyFont="1" applyFill="1" applyProtection="1">
      <protection hidden="1"/>
    </xf>
    <xf numFmtId="0" fontId="0" fillId="0" borderId="0" xfId="0" quotePrefix="1" applyFill="1" applyProtection="1">
      <protection hidden="1"/>
    </xf>
    <xf numFmtId="44" fontId="0" fillId="0" borderId="0" xfId="0" quotePrefix="1" applyNumberFormat="1" applyFill="1" applyProtection="1">
      <protection hidden="1"/>
    </xf>
    <xf numFmtId="44" fontId="7" fillId="0" borderId="0" xfId="6" quotePrefix="1" applyFont="1" applyFill="1" applyProtection="1">
      <protection hidden="1"/>
    </xf>
    <xf numFmtId="44" fontId="15" fillId="0" borderId="0" xfId="5" quotePrefix="1" applyNumberFormat="1" applyFill="1" applyProtection="1">
      <protection hidden="1"/>
    </xf>
    <xf numFmtId="44" fontId="7" fillId="0" borderId="0" xfId="6" applyFont="1" applyFill="1" applyProtection="1">
      <protection hidden="1"/>
    </xf>
    <xf numFmtId="44" fontId="8" fillId="0" borderId="0" xfId="6" applyFont="1" applyFill="1" applyProtection="1">
      <protection hidden="1"/>
    </xf>
    <xf numFmtId="0" fontId="15" fillId="0" borderId="0" xfId="5" applyFill="1" applyProtection="1">
      <protection hidden="1"/>
    </xf>
    <xf numFmtId="0" fontId="13" fillId="0" borderId="0" xfId="2" applyFill="1" applyProtection="1">
      <protection hidden="1"/>
    </xf>
    <xf numFmtId="0" fontId="13" fillId="0" borderId="0" xfId="3" applyFill="1" applyProtection="1">
      <protection hidden="1"/>
    </xf>
    <xf numFmtId="0" fontId="10" fillId="0" borderId="0" xfId="2" applyFont="1" applyFill="1" applyProtection="1">
      <protection hidden="1"/>
    </xf>
    <xf numFmtId="44" fontId="10" fillId="0" borderId="0" xfId="2" applyNumberFormat="1" applyFont="1" applyFill="1" applyProtection="1">
      <protection hidden="1"/>
    </xf>
    <xf numFmtId="44" fontId="10" fillId="0" borderId="0" xfId="2" quotePrefix="1" applyNumberFormat="1" applyFont="1" applyFill="1" applyProtection="1">
      <protection hidden="1"/>
    </xf>
    <xf numFmtId="0" fontId="11" fillId="0" borderId="0" xfId="0" applyFont="1" applyFill="1" applyProtection="1">
      <protection hidden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2" fillId="0" borderId="0" xfId="0" applyFont="1" applyFill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8" fillId="0" borderId="12" xfId="0" applyFont="1" applyBorder="1"/>
    <xf numFmtId="0" fontId="0" fillId="0" borderId="13" xfId="0" applyBorder="1"/>
  </cellXfs>
  <cellStyles count="7">
    <cellStyle name="Bom" xfId="1" builtinId="26"/>
    <cellStyle name="Ênfase1" xfId="2" builtinId="29"/>
    <cellStyle name="Ênfase6" xfId="3" builtinId="49"/>
    <cellStyle name="Hyperlink" xfId="4" builtinId="8"/>
    <cellStyle name="Incorreto" xfId="5" builtinId="27"/>
    <cellStyle name="Moeda" xfId="6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1</xdr:col>
      <xdr:colOff>1162050</xdr:colOff>
      <xdr:row>6</xdr:row>
      <xdr:rowOff>28575</xdr:rowOff>
    </xdr:to>
    <xdr:pic>
      <xdr:nvPicPr>
        <xdr:cNvPr id="2095" name="Picture 47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6675"/>
          <a:ext cx="1581150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1</xdr:col>
      <xdr:colOff>1162050</xdr:colOff>
      <xdr:row>6</xdr:row>
      <xdr:rowOff>28575</xdr:rowOff>
    </xdr:to>
    <xdr:pic>
      <xdr:nvPicPr>
        <xdr:cNvPr id="3120" name="Picture 48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6675"/>
          <a:ext cx="158115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reninha@santos.com.br" TargetMode="External"/><Relationship Id="rId13" Type="http://schemas.openxmlformats.org/officeDocument/2006/relationships/hyperlink" Target="mailto:padariafelipe@ig.com.br" TargetMode="External"/><Relationship Id="rId18" Type="http://schemas.openxmlformats.org/officeDocument/2006/relationships/hyperlink" Target="mailto:stefanzweig@pereira.com.br" TargetMode="External"/><Relationship Id="rId3" Type="http://schemas.openxmlformats.org/officeDocument/2006/relationships/hyperlink" Target="mailto:lucianag@google.com.br" TargetMode="External"/><Relationship Id="rId21" Type="http://schemas.openxmlformats.org/officeDocument/2006/relationships/hyperlink" Target="mailto:mariadosocorro@yahoo.com" TargetMode="External"/><Relationship Id="rId7" Type="http://schemas.openxmlformats.org/officeDocument/2006/relationships/hyperlink" Target="mailto:mariadela@yahoo.com.br" TargetMode="External"/><Relationship Id="rId12" Type="http://schemas.openxmlformats.org/officeDocument/2006/relationships/hyperlink" Target="mailto:grilofeliz@yahoo.com.br" TargetMode="External"/><Relationship Id="rId17" Type="http://schemas.openxmlformats.org/officeDocument/2006/relationships/hyperlink" Target="mailto:felipesebasti&#227;o@santos.com.b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lolo@ig.com.br" TargetMode="External"/><Relationship Id="rId16" Type="http://schemas.openxmlformats.org/officeDocument/2006/relationships/hyperlink" Target="mailto:barmenes@google.com.br" TargetMode="External"/><Relationship Id="rId20" Type="http://schemas.openxmlformats.org/officeDocument/2006/relationships/hyperlink" Target="mailto:margarettte@pedroso.com.br" TargetMode="External"/><Relationship Id="rId1" Type="http://schemas.openxmlformats.org/officeDocument/2006/relationships/hyperlink" Target="mailto:lulu@yahoo.com.br" TargetMode="External"/><Relationship Id="rId6" Type="http://schemas.openxmlformats.org/officeDocument/2006/relationships/hyperlink" Target="mailto:santocasa@ig.com.br" TargetMode="External"/><Relationship Id="rId11" Type="http://schemas.openxmlformats.org/officeDocument/2006/relationships/hyperlink" Target="mailto:fradinhos@google.com.b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jo&#227;osiqueira@terra.com.br" TargetMode="External"/><Relationship Id="rId15" Type="http://schemas.openxmlformats.org/officeDocument/2006/relationships/hyperlink" Target="mailto:novogrill@uol.com.br" TargetMode="External"/><Relationship Id="rId23" Type="http://schemas.openxmlformats.org/officeDocument/2006/relationships/hyperlink" Target="mailto:gustavomelinga@gmail.comm.br" TargetMode="External"/><Relationship Id="rId10" Type="http://schemas.openxmlformats.org/officeDocument/2006/relationships/hyperlink" Target="mailto:irm&#227;osvieira@ltda.com.br" TargetMode="External"/><Relationship Id="rId19" Type="http://schemas.openxmlformats.org/officeDocument/2006/relationships/hyperlink" Target="mailto:julianaalencar@santana.com.br" TargetMode="External"/><Relationship Id="rId4" Type="http://schemas.openxmlformats.org/officeDocument/2006/relationships/hyperlink" Target="mailto:luciane@santos.com.br" TargetMode="External"/><Relationship Id="rId9" Type="http://schemas.openxmlformats.org/officeDocument/2006/relationships/hyperlink" Target="mailto:comerciopaes@ltda.com.br" TargetMode="External"/><Relationship Id="rId14" Type="http://schemas.openxmlformats.org/officeDocument/2006/relationships/hyperlink" Target="mailto:novanata@uol.com.br" TargetMode="External"/><Relationship Id="rId22" Type="http://schemas.openxmlformats.org/officeDocument/2006/relationships/hyperlink" Target="mailto:jo&#227;omariasantos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="110" zoomScaleNormal="100" zoomScaleSheetLayoutView="110" workbookViewId="0">
      <pane ySplit="10" topLeftCell="A11" activePane="bottomLeft" state="frozen"/>
      <selection pane="bottomLeft" activeCell="A8" sqref="A8:H9"/>
    </sheetView>
  </sheetViews>
  <sheetFormatPr defaultRowHeight="12.75"/>
  <cols>
    <col min="1" max="1" width="9.140625" style="30"/>
    <col min="2" max="2" width="32.5703125" style="30" bestFit="1" customWidth="1"/>
    <col min="3" max="3" width="36.5703125" style="30" bestFit="1" customWidth="1"/>
    <col min="4" max="4" width="25.85546875" style="30" bestFit="1" customWidth="1"/>
    <col min="5" max="5" width="9.5703125" style="30" bestFit="1" customWidth="1"/>
    <col min="6" max="6" width="15.28515625" style="30" bestFit="1" customWidth="1"/>
    <col min="7" max="7" width="11.28515625" style="30" bestFit="1" customWidth="1"/>
    <col min="8" max="8" width="17.28515625" style="30" bestFit="1" customWidth="1"/>
    <col min="9" max="16384" width="9.140625" style="30"/>
  </cols>
  <sheetData>
    <row r="1" spans="1:9" ht="12.75" customHeight="1">
      <c r="A1" s="50" t="s">
        <v>170</v>
      </c>
      <c r="B1" s="50"/>
      <c r="C1" s="50"/>
      <c r="D1" s="50"/>
      <c r="E1" s="50"/>
      <c r="F1" s="50"/>
      <c r="G1" s="50"/>
      <c r="H1" s="50"/>
      <c r="I1" s="29"/>
    </row>
    <row r="2" spans="1:9">
      <c r="A2" s="50"/>
      <c r="B2" s="50"/>
      <c r="C2" s="50"/>
      <c r="D2" s="50"/>
      <c r="E2" s="50"/>
      <c r="F2" s="50"/>
      <c r="G2" s="50"/>
      <c r="H2" s="50"/>
      <c r="I2" s="29"/>
    </row>
    <row r="3" spans="1:9">
      <c r="A3" s="50"/>
      <c r="B3" s="50"/>
      <c r="C3" s="50"/>
      <c r="D3" s="50"/>
      <c r="E3" s="50"/>
      <c r="F3" s="50"/>
      <c r="G3" s="50"/>
      <c r="H3" s="50"/>
      <c r="I3" s="29"/>
    </row>
    <row r="4" spans="1:9">
      <c r="A4" s="50"/>
      <c r="B4" s="50"/>
      <c r="C4" s="50"/>
      <c r="D4" s="50"/>
      <c r="E4" s="50"/>
      <c r="F4" s="50"/>
      <c r="G4" s="50"/>
      <c r="H4" s="50"/>
    </row>
    <row r="5" spans="1:9">
      <c r="A5" s="50"/>
      <c r="B5" s="50"/>
      <c r="C5" s="50"/>
      <c r="D5" s="50"/>
      <c r="E5" s="50"/>
      <c r="F5" s="50"/>
      <c r="G5" s="50"/>
      <c r="H5" s="50"/>
    </row>
    <row r="6" spans="1:9">
      <c r="A6" s="50"/>
      <c r="B6" s="50"/>
      <c r="C6" s="50"/>
      <c r="D6" s="50"/>
      <c r="E6" s="50"/>
      <c r="F6" s="50"/>
      <c r="G6" s="50"/>
      <c r="H6" s="50"/>
    </row>
    <row r="7" spans="1:9">
      <c r="A7" s="50"/>
      <c r="B7" s="50"/>
      <c r="C7" s="50"/>
      <c r="D7" s="50"/>
      <c r="E7" s="50"/>
      <c r="F7" s="50"/>
      <c r="G7" s="50"/>
      <c r="H7" s="50"/>
    </row>
    <row r="8" spans="1:9" ht="12.75" customHeight="1">
      <c r="A8" s="51" t="s">
        <v>172</v>
      </c>
      <c r="B8" s="51"/>
      <c r="C8" s="51"/>
      <c r="D8" s="51"/>
      <c r="E8" s="51"/>
      <c r="F8" s="51"/>
      <c r="G8" s="51"/>
      <c r="H8" s="51"/>
    </row>
    <row r="9" spans="1:9" ht="12.75" customHeight="1">
      <c r="A9" s="51"/>
      <c r="B9" s="51"/>
      <c r="C9" s="51"/>
      <c r="D9" s="51"/>
      <c r="E9" s="51"/>
      <c r="F9" s="51"/>
      <c r="G9" s="51"/>
      <c r="H9" s="51"/>
    </row>
    <row r="10" spans="1:9" s="31" customFormat="1">
      <c r="A10" s="31" t="s">
        <v>0</v>
      </c>
      <c r="B10" s="31" t="s">
        <v>1</v>
      </c>
      <c r="C10" s="31" t="s">
        <v>2</v>
      </c>
      <c r="D10" s="31" t="s">
        <v>4</v>
      </c>
      <c r="E10" s="31" t="s">
        <v>5</v>
      </c>
      <c r="F10" s="31" t="s">
        <v>16</v>
      </c>
      <c r="G10" s="31" t="s">
        <v>17</v>
      </c>
      <c r="H10" s="31" t="s">
        <v>6</v>
      </c>
    </row>
    <row r="11" spans="1:9">
      <c r="A11" s="30">
        <v>1</v>
      </c>
      <c r="B11" s="30" t="s">
        <v>28</v>
      </c>
      <c r="C11" s="30" t="s">
        <v>29</v>
      </c>
      <c r="D11" s="30" t="s">
        <v>30</v>
      </c>
      <c r="E11" s="30" t="s">
        <v>31</v>
      </c>
      <c r="F11" s="30" t="s">
        <v>32</v>
      </c>
      <c r="G11" s="30" t="s">
        <v>33</v>
      </c>
      <c r="H11" s="32" t="s">
        <v>34</v>
      </c>
    </row>
    <row r="12" spans="1:9">
      <c r="A12" s="30">
        <v>2</v>
      </c>
      <c r="B12" s="33" t="s">
        <v>39</v>
      </c>
      <c r="C12" s="33" t="s">
        <v>40</v>
      </c>
      <c r="D12" s="33" t="s">
        <v>41</v>
      </c>
      <c r="E12" s="33" t="s">
        <v>42</v>
      </c>
      <c r="F12" s="33" t="s">
        <v>43</v>
      </c>
      <c r="G12" s="33" t="s">
        <v>33</v>
      </c>
      <c r="H12" s="34" t="s">
        <v>44</v>
      </c>
    </row>
    <row r="13" spans="1:9">
      <c r="A13" s="30">
        <v>3</v>
      </c>
      <c r="B13" s="33" t="s">
        <v>45</v>
      </c>
      <c r="C13" s="33" t="s">
        <v>46</v>
      </c>
      <c r="D13" s="33" t="s">
        <v>78</v>
      </c>
      <c r="E13" s="33" t="s">
        <v>47</v>
      </c>
      <c r="F13" s="33" t="s">
        <v>48</v>
      </c>
      <c r="G13" s="33" t="s">
        <v>33</v>
      </c>
      <c r="H13" s="34" t="s">
        <v>49</v>
      </c>
    </row>
    <row r="14" spans="1:9">
      <c r="A14" s="30">
        <v>4</v>
      </c>
      <c r="B14" s="30" t="s">
        <v>51</v>
      </c>
      <c r="C14" s="30" t="s">
        <v>52</v>
      </c>
      <c r="D14" s="30" t="s">
        <v>79</v>
      </c>
      <c r="E14" s="30" t="s">
        <v>53</v>
      </c>
      <c r="F14" s="30" t="s">
        <v>54</v>
      </c>
      <c r="G14" s="30" t="s">
        <v>33</v>
      </c>
      <c r="H14" s="32" t="s">
        <v>55</v>
      </c>
    </row>
    <row r="15" spans="1:9">
      <c r="A15" s="30">
        <v>5</v>
      </c>
      <c r="B15" s="30" t="s">
        <v>56</v>
      </c>
      <c r="C15" s="30" t="s">
        <v>57</v>
      </c>
      <c r="D15" s="30" t="s">
        <v>80</v>
      </c>
      <c r="E15" s="30" t="s">
        <v>58</v>
      </c>
      <c r="F15" s="30" t="s">
        <v>59</v>
      </c>
      <c r="G15" s="30" t="s">
        <v>33</v>
      </c>
      <c r="H15" s="32" t="s">
        <v>60</v>
      </c>
    </row>
    <row r="16" spans="1:9">
      <c r="A16" s="30">
        <v>6</v>
      </c>
      <c r="B16" s="30" t="s">
        <v>61</v>
      </c>
      <c r="C16" s="30" t="s">
        <v>62</v>
      </c>
      <c r="D16" s="30" t="s">
        <v>81</v>
      </c>
      <c r="E16" s="30" t="s">
        <v>63</v>
      </c>
      <c r="F16" s="30" t="s">
        <v>64</v>
      </c>
      <c r="G16" s="30" t="s">
        <v>33</v>
      </c>
      <c r="H16" s="32" t="s">
        <v>65</v>
      </c>
    </row>
    <row r="17" spans="1:8">
      <c r="A17" s="30">
        <v>7</v>
      </c>
      <c r="B17" s="30" t="s">
        <v>66</v>
      </c>
      <c r="C17" s="30" t="s">
        <v>67</v>
      </c>
      <c r="D17" s="30" t="s">
        <v>82</v>
      </c>
      <c r="E17" s="30" t="s">
        <v>58</v>
      </c>
      <c r="F17" s="30" t="s">
        <v>68</v>
      </c>
      <c r="G17" s="30" t="s">
        <v>33</v>
      </c>
      <c r="H17" s="32" t="s">
        <v>69</v>
      </c>
    </row>
    <row r="18" spans="1:8">
      <c r="A18" s="30">
        <v>8</v>
      </c>
      <c r="B18" s="30" t="s">
        <v>70</v>
      </c>
      <c r="C18" s="30" t="s">
        <v>71</v>
      </c>
      <c r="D18" s="30" t="s">
        <v>83</v>
      </c>
      <c r="E18" s="30" t="s">
        <v>72</v>
      </c>
      <c r="F18" s="30" t="s">
        <v>73</v>
      </c>
      <c r="G18" s="30" t="s">
        <v>33</v>
      </c>
      <c r="H18" s="32" t="s">
        <v>74</v>
      </c>
    </row>
    <row r="19" spans="1:8">
      <c r="A19" s="30">
        <v>9</v>
      </c>
      <c r="B19" s="30" t="s">
        <v>75</v>
      </c>
      <c r="C19" s="30" t="s">
        <v>76</v>
      </c>
      <c r="D19" s="30" t="s">
        <v>77</v>
      </c>
      <c r="E19" s="30" t="s">
        <v>84</v>
      </c>
      <c r="F19" s="30" t="s">
        <v>104</v>
      </c>
      <c r="G19" s="30" t="s">
        <v>33</v>
      </c>
      <c r="H19" s="32" t="s">
        <v>85</v>
      </c>
    </row>
    <row r="20" spans="1:8">
      <c r="A20" s="30">
        <v>10</v>
      </c>
      <c r="B20" s="30" t="s">
        <v>86</v>
      </c>
      <c r="C20" s="30" t="s">
        <v>87</v>
      </c>
      <c r="D20" s="30" t="s">
        <v>88</v>
      </c>
      <c r="E20" s="30" t="s">
        <v>89</v>
      </c>
      <c r="F20" s="30" t="s">
        <v>90</v>
      </c>
      <c r="G20" s="30" t="s">
        <v>33</v>
      </c>
      <c r="H20" s="32" t="s">
        <v>91</v>
      </c>
    </row>
    <row r="21" spans="1:8">
      <c r="A21" s="30">
        <v>11</v>
      </c>
      <c r="B21" s="33" t="s">
        <v>92</v>
      </c>
      <c r="C21" s="30" t="s">
        <v>93</v>
      </c>
      <c r="D21" s="30" t="s">
        <v>94</v>
      </c>
      <c r="E21" s="30" t="s">
        <v>95</v>
      </c>
      <c r="F21" s="30" t="s">
        <v>96</v>
      </c>
      <c r="G21" s="30" t="s">
        <v>33</v>
      </c>
      <c r="H21" s="32" t="s">
        <v>97</v>
      </c>
    </row>
    <row r="22" spans="1:8">
      <c r="A22" s="30">
        <v>12</v>
      </c>
      <c r="B22" s="30" t="s">
        <v>99</v>
      </c>
      <c r="C22" s="30" t="s">
        <v>98</v>
      </c>
      <c r="D22" s="30" t="s">
        <v>100</v>
      </c>
      <c r="E22" s="30" t="s">
        <v>101</v>
      </c>
      <c r="F22" s="30" t="s">
        <v>102</v>
      </c>
      <c r="G22" s="30" t="s">
        <v>33</v>
      </c>
      <c r="H22" s="32" t="s">
        <v>103</v>
      </c>
    </row>
    <row r="23" spans="1:8">
      <c r="A23" s="30">
        <v>13</v>
      </c>
      <c r="B23" s="30" t="s">
        <v>105</v>
      </c>
      <c r="C23" s="30" t="s">
        <v>106</v>
      </c>
      <c r="D23" s="30" t="s">
        <v>107</v>
      </c>
      <c r="E23" s="30" t="s">
        <v>108</v>
      </c>
      <c r="F23" s="30" t="s">
        <v>109</v>
      </c>
      <c r="G23" s="30" t="s">
        <v>33</v>
      </c>
      <c r="H23" s="32" t="s">
        <v>110</v>
      </c>
    </row>
    <row r="24" spans="1:8">
      <c r="A24" s="30">
        <v>14</v>
      </c>
      <c r="B24" s="30" t="s">
        <v>111</v>
      </c>
      <c r="C24" s="30" t="s">
        <v>112</v>
      </c>
      <c r="D24" s="30" t="s">
        <v>113</v>
      </c>
      <c r="E24" s="30" t="s">
        <v>114</v>
      </c>
      <c r="F24" s="30" t="s">
        <v>115</v>
      </c>
      <c r="G24" s="30" t="s">
        <v>33</v>
      </c>
      <c r="H24" s="32" t="s">
        <v>116</v>
      </c>
    </row>
    <row r="25" spans="1:8">
      <c r="A25" s="30">
        <v>15</v>
      </c>
      <c r="B25" s="30" t="s">
        <v>117</v>
      </c>
      <c r="C25" s="30" t="s">
        <v>118</v>
      </c>
      <c r="D25" s="30" t="s">
        <v>119</v>
      </c>
      <c r="E25" s="30" t="s">
        <v>120</v>
      </c>
      <c r="F25" s="30" t="s">
        <v>121</v>
      </c>
      <c r="G25" s="30" t="s">
        <v>33</v>
      </c>
      <c r="H25" s="32" t="s">
        <v>122</v>
      </c>
    </row>
    <row r="26" spans="1:8">
      <c r="A26" s="30">
        <v>16</v>
      </c>
      <c r="B26" s="30" t="s">
        <v>123</v>
      </c>
      <c r="C26" s="30" t="s">
        <v>133</v>
      </c>
      <c r="D26" s="30" t="s">
        <v>124</v>
      </c>
      <c r="E26" s="30" t="s">
        <v>125</v>
      </c>
      <c r="F26" s="30" t="s">
        <v>126</v>
      </c>
      <c r="G26" s="30" t="s">
        <v>33</v>
      </c>
      <c r="H26" s="32" t="s">
        <v>127</v>
      </c>
    </row>
    <row r="27" spans="1:8">
      <c r="A27" s="30">
        <v>17</v>
      </c>
      <c r="B27" s="30" t="s">
        <v>128</v>
      </c>
      <c r="C27" s="30" t="s">
        <v>129</v>
      </c>
      <c r="D27" s="30" t="s">
        <v>130</v>
      </c>
      <c r="E27" s="30" t="s">
        <v>131</v>
      </c>
      <c r="F27" s="30" t="s">
        <v>132</v>
      </c>
      <c r="G27" s="30" t="s">
        <v>33</v>
      </c>
      <c r="H27" s="32" t="s">
        <v>134</v>
      </c>
    </row>
    <row r="28" spans="1:8">
      <c r="A28" s="30">
        <v>18</v>
      </c>
      <c r="B28" s="30" t="s">
        <v>135</v>
      </c>
      <c r="C28" s="30" t="s">
        <v>136</v>
      </c>
      <c r="D28" s="30" t="s">
        <v>88</v>
      </c>
      <c r="E28" s="30" t="s">
        <v>137</v>
      </c>
      <c r="F28" s="30" t="s">
        <v>138</v>
      </c>
      <c r="G28" s="30" t="s">
        <v>33</v>
      </c>
      <c r="H28" s="32" t="s">
        <v>139</v>
      </c>
    </row>
    <row r="29" spans="1:8">
      <c r="A29" s="30">
        <v>19</v>
      </c>
      <c r="B29" s="30" t="s">
        <v>140</v>
      </c>
      <c r="C29" s="30" t="s">
        <v>141</v>
      </c>
      <c r="D29" s="30" t="s">
        <v>142</v>
      </c>
      <c r="E29" s="30" t="s">
        <v>143</v>
      </c>
      <c r="F29" s="30" t="s">
        <v>144</v>
      </c>
      <c r="G29" s="30" t="s">
        <v>33</v>
      </c>
      <c r="H29" s="32" t="s">
        <v>145</v>
      </c>
    </row>
    <row r="30" spans="1:8">
      <c r="A30" s="30">
        <v>20</v>
      </c>
      <c r="B30" s="30" t="s">
        <v>146</v>
      </c>
      <c r="C30" s="30" t="s">
        <v>147</v>
      </c>
      <c r="D30" s="30" t="s">
        <v>148</v>
      </c>
      <c r="E30" s="30" t="s">
        <v>149</v>
      </c>
      <c r="F30" s="30" t="s">
        <v>150</v>
      </c>
      <c r="G30" s="30" t="s">
        <v>33</v>
      </c>
      <c r="H30" s="32" t="s">
        <v>151</v>
      </c>
    </row>
    <row r="31" spans="1:8">
      <c r="A31" s="30">
        <v>21</v>
      </c>
      <c r="B31" s="33" t="s">
        <v>152</v>
      </c>
      <c r="C31" s="33" t="s">
        <v>153</v>
      </c>
      <c r="D31" s="33" t="s">
        <v>154</v>
      </c>
      <c r="E31" s="33" t="s">
        <v>155</v>
      </c>
      <c r="F31" s="33" t="s">
        <v>156</v>
      </c>
      <c r="G31" s="33" t="s">
        <v>157</v>
      </c>
      <c r="H31" s="34" t="s">
        <v>158</v>
      </c>
    </row>
    <row r="32" spans="1:8">
      <c r="A32" s="30">
        <v>22</v>
      </c>
      <c r="B32" s="33" t="s">
        <v>159</v>
      </c>
      <c r="C32" s="33" t="s">
        <v>160</v>
      </c>
      <c r="D32" s="33" t="s">
        <v>161</v>
      </c>
      <c r="E32" s="33" t="s">
        <v>162</v>
      </c>
      <c r="F32" s="33" t="s">
        <v>163</v>
      </c>
      <c r="G32" s="33" t="s">
        <v>33</v>
      </c>
      <c r="H32" s="34" t="s">
        <v>164</v>
      </c>
    </row>
    <row r="33" spans="1:8">
      <c r="A33" s="30">
        <v>23</v>
      </c>
      <c r="B33" s="30" t="s">
        <v>165</v>
      </c>
      <c r="C33" s="30" t="s">
        <v>166</v>
      </c>
      <c r="D33" s="30" t="s">
        <v>78</v>
      </c>
      <c r="E33" s="30" t="s">
        <v>167</v>
      </c>
      <c r="F33" s="30" t="s">
        <v>168</v>
      </c>
      <c r="G33" s="30" t="s">
        <v>33</v>
      </c>
      <c r="H33" s="32" t="s">
        <v>169</v>
      </c>
    </row>
    <row r="34" spans="1:8">
      <c r="A34" s="30">
        <v>24</v>
      </c>
    </row>
    <row r="35" spans="1:8">
      <c r="A35" s="30">
        <v>25</v>
      </c>
    </row>
    <row r="36" spans="1:8">
      <c r="A36" s="30">
        <v>26</v>
      </c>
    </row>
    <row r="37" spans="1:8">
      <c r="A37" s="30">
        <v>27</v>
      </c>
    </row>
    <row r="38" spans="1:8">
      <c r="A38" s="30">
        <v>28</v>
      </c>
    </row>
    <row r="39" spans="1:8">
      <c r="A39" s="30">
        <v>29</v>
      </c>
    </row>
    <row r="40" spans="1:8">
      <c r="A40" s="30">
        <v>30</v>
      </c>
    </row>
  </sheetData>
  <autoFilter ref="A10:H40">
    <sortState ref="A11:H39">
      <sortCondition descending="1" ref="B9"/>
    </sortState>
  </autoFilter>
  <dataConsolidate/>
  <mergeCells count="2">
    <mergeCell ref="A1:H7"/>
    <mergeCell ref="A8:H9"/>
  </mergeCells>
  <phoneticPr fontId="2" type="noConversion"/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</hyperlinks>
  <pageMargins left="0.78740157499999996" right="0.78740157499999996" top="0.984251969" bottom="0.984251969" header="0.49212598499999999" footer="0.49212598499999999"/>
  <pageSetup paperSize="9" orientation="portrait" r:id="rId24"/>
  <headerFooter alignWithMargins="0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view="pageBreakPreview" zoomScaleNormal="100" zoomScaleSheetLayoutView="130" workbookViewId="0">
      <pane ySplit="10" topLeftCell="A11" activePane="bottomLeft" state="frozen"/>
      <selection activeCell="B31" sqref="B31"/>
      <selection pane="bottomLeft" sqref="A1:G9"/>
    </sheetView>
  </sheetViews>
  <sheetFormatPr defaultRowHeight="12.75"/>
  <cols>
    <col min="1" max="1" width="9.140625" style="30"/>
    <col min="2" max="2" width="27.140625" style="30" bestFit="1" customWidth="1"/>
    <col min="3" max="3" width="16" style="30" bestFit="1" customWidth="1"/>
    <col min="4" max="4" width="16.140625" style="30" bestFit="1" customWidth="1"/>
    <col min="5" max="5" width="17.7109375" style="30" bestFit="1" customWidth="1"/>
    <col min="6" max="6" width="13.7109375" style="30" bestFit="1" customWidth="1"/>
    <col min="7" max="7" width="13.42578125" style="30" customWidth="1"/>
    <col min="8" max="8" width="10.85546875" style="30" bestFit="1" customWidth="1"/>
    <col min="9" max="16384" width="9.140625" style="30"/>
  </cols>
  <sheetData>
    <row r="1" spans="1:13" ht="12.75" customHeight="1">
      <c r="A1" s="50" t="s">
        <v>170</v>
      </c>
      <c r="B1" s="50"/>
      <c r="C1" s="50"/>
      <c r="D1" s="50"/>
      <c r="E1" s="50"/>
      <c r="F1" s="50"/>
      <c r="G1" s="50"/>
      <c r="H1" s="49"/>
      <c r="I1" s="49"/>
      <c r="J1" s="49"/>
      <c r="K1" s="49"/>
      <c r="L1" s="49"/>
      <c r="M1" s="49"/>
    </row>
    <row r="2" spans="1:13">
      <c r="A2" s="50"/>
      <c r="B2" s="50"/>
      <c r="C2" s="50"/>
      <c r="D2" s="50"/>
      <c r="E2" s="50"/>
      <c r="F2" s="50"/>
      <c r="G2" s="50"/>
      <c r="H2" s="49"/>
      <c r="I2" s="49"/>
      <c r="J2" s="49"/>
      <c r="K2" s="49"/>
      <c r="L2" s="49"/>
      <c r="M2" s="49"/>
    </row>
    <row r="3" spans="1:13">
      <c r="A3" s="50"/>
      <c r="B3" s="50"/>
      <c r="C3" s="50"/>
      <c r="D3" s="50"/>
      <c r="E3" s="50"/>
      <c r="F3" s="50"/>
      <c r="G3" s="50"/>
      <c r="H3" s="49"/>
      <c r="I3" s="49"/>
      <c r="J3" s="49"/>
      <c r="K3" s="49"/>
      <c r="L3" s="49"/>
      <c r="M3" s="49"/>
    </row>
    <row r="4" spans="1:13">
      <c r="A4" s="50"/>
      <c r="B4" s="50"/>
      <c r="C4" s="50"/>
      <c r="D4" s="50"/>
      <c r="E4" s="50"/>
      <c r="F4" s="50"/>
      <c r="G4" s="50"/>
      <c r="H4" s="49"/>
      <c r="I4" s="49"/>
      <c r="J4" s="49"/>
      <c r="K4" s="49"/>
      <c r="L4" s="49"/>
      <c r="M4" s="49"/>
    </row>
    <row r="5" spans="1:13">
      <c r="A5" s="50"/>
      <c r="B5" s="50"/>
      <c r="C5" s="50"/>
      <c r="D5" s="50"/>
      <c r="E5" s="50"/>
      <c r="F5" s="50"/>
      <c r="G5" s="50"/>
      <c r="H5" s="49"/>
      <c r="I5" s="49"/>
      <c r="J5" s="49"/>
      <c r="K5" s="49"/>
      <c r="L5" s="49"/>
      <c r="M5" s="49"/>
    </row>
    <row r="6" spans="1:13">
      <c r="A6" s="50"/>
      <c r="B6" s="50"/>
      <c r="C6" s="50"/>
      <c r="D6" s="50"/>
      <c r="E6" s="50"/>
      <c r="F6" s="50"/>
      <c r="G6" s="50"/>
      <c r="H6" s="49"/>
      <c r="I6" s="49"/>
      <c r="J6" s="49"/>
      <c r="K6" s="49"/>
      <c r="L6" s="49"/>
      <c r="M6" s="49"/>
    </row>
    <row r="7" spans="1:13">
      <c r="A7" s="50"/>
      <c r="B7" s="50"/>
      <c r="C7" s="50"/>
      <c r="D7" s="50"/>
      <c r="E7" s="50"/>
      <c r="F7" s="50"/>
      <c r="G7" s="50"/>
    </row>
    <row r="8" spans="1:13">
      <c r="A8" s="51" t="s">
        <v>171</v>
      </c>
      <c r="B8" s="51"/>
      <c r="C8" s="51"/>
      <c r="D8" s="51"/>
      <c r="E8" s="51"/>
      <c r="F8" s="51"/>
      <c r="G8" s="51"/>
    </row>
    <row r="9" spans="1:13">
      <c r="A9" s="51"/>
      <c r="B9" s="51"/>
      <c r="C9" s="51"/>
      <c r="D9" s="51"/>
      <c r="E9" s="51"/>
      <c r="F9" s="51"/>
      <c r="G9" s="51"/>
    </row>
    <row r="10" spans="1:13" s="48" customFormat="1">
      <c r="A10" s="48" t="s">
        <v>0</v>
      </c>
      <c r="B10" s="48" t="s">
        <v>7</v>
      </c>
      <c r="C10" s="48" t="s">
        <v>8</v>
      </c>
      <c r="D10" s="48" t="s">
        <v>9</v>
      </c>
      <c r="E10" s="48" t="s">
        <v>35</v>
      </c>
      <c r="F10" s="48" t="s">
        <v>50</v>
      </c>
    </row>
    <row r="11" spans="1:13" ht="15">
      <c r="A11" s="30">
        <v>0</v>
      </c>
      <c r="B11" s="35" t="s">
        <v>38</v>
      </c>
      <c r="C11" s="36" t="s">
        <v>37</v>
      </c>
      <c r="D11" s="37" t="s">
        <v>37</v>
      </c>
      <c r="E11" s="38">
        <v>0</v>
      </c>
      <c r="F11" s="39"/>
    </row>
    <row r="12" spans="1:13" ht="15">
      <c r="A12" s="30">
        <v>1</v>
      </c>
      <c r="D12" s="40"/>
      <c r="E12" s="40"/>
      <c r="F12" s="39"/>
    </row>
    <row r="13" spans="1:13" ht="15">
      <c r="A13" s="30">
        <v>2</v>
      </c>
      <c r="B13" s="33"/>
      <c r="C13" s="33"/>
      <c r="D13" s="40"/>
      <c r="E13" s="41"/>
      <c r="F13" s="39"/>
      <c r="H13" s="42"/>
    </row>
    <row r="14" spans="1:13" ht="15">
      <c r="A14" s="30">
        <v>3</v>
      </c>
      <c r="D14" s="40"/>
      <c r="E14" s="41"/>
      <c r="F14" s="39"/>
    </row>
    <row r="15" spans="1:13" ht="15">
      <c r="A15" s="30">
        <v>4</v>
      </c>
      <c r="D15" s="40"/>
      <c r="E15" s="41"/>
      <c r="F15" s="39"/>
    </row>
    <row r="16" spans="1:13" ht="15">
      <c r="A16" s="30">
        <v>5</v>
      </c>
      <c r="D16" s="40"/>
      <c r="E16" s="41"/>
      <c r="F16" s="39"/>
      <c r="H16" s="43"/>
    </row>
    <row r="17" spans="1:8" ht="15">
      <c r="A17" s="30">
        <v>6</v>
      </c>
      <c r="D17" s="40"/>
      <c r="E17" s="41"/>
      <c r="F17" s="39"/>
    </row>
    <row r="18" spans="1:8" ht="15">
      <c r="A18" s="30">
        <v>7</v>
      </c>
      <c r="D18" s="40"/>
      <c r="E18" s="41"/>
      <c r="F18" s="39"/>
    </row>
    <row r="19" spans="1:8" ht="15">
      <c r="A19" s="30">
        <v>8</v>
      </c>
      <c r="D19" s="40"/>
      <c r="E19" s="41"/>
      <c r="F19" s="39"/>
      <c r="H19" s="44"/>
    </row>
    <row r="20" spans="1:8" ht="15">
      <c r="A20" s="30">
        <v>9</v>
      </c>
      <c r="D20" s="40"/>
      <c r="E20" s="41"/>
      <c r="F20" s="39"/>
    </row>
    <row r="21" spans="1:8" ht="15">
      <c r="A21" s="30">
        <v>10</v>
      </c>
      <c r="D21" s="40"/>
      <c r="E21" s="41"/>
      <c r="F21" s="39"/>
    </row>
    <row r="22" spans="1:8" ht="15">
      <c r="A22" s="30">
        <v>11</v>
      </c>
      <c r="D22" s="40"/>
      <c r="E22" s="41"/>
      <c r="F22" s="39"/>
    </row>
    <row r="23" spans="1:8" ht="15">
      <c r="A23" s="45">
        <v>12</v>
      </c>
      <c r="B23" s="45"/>
      <c r="C23" s="45"/>
      <c r="D23" s="46"/>
      <c r="E23" s="46"/>
      <c r="F23" s="47"/>
    </row>
    <row r="24" spans="1:8" ht="15">
      <c r="A24" s="45">
        <v>13</v>
      </c>
      <c r="B24" s="45"/>
      <c r="C24" s="45"/>
      <c r="D24" s="46"/>
      <c r="E24" s="46"/>
      <c r="F24" s="47"/>
    </row>
    <row r="25" spans="1:8" ht="15">
      <c r="A25" s="30">
        <v>14</v>
      </c>
      <c r="D25" s="40"/>
      <c r="E25" s="41"/>
      <c r="F25" s="39"/>
    </row>
    <row r="26" spans="1:8" ht="15">
      <c r="A26" s="30">
        <v>15</v>
      </c>
      <c r="D26" s="40"/>
      <c r="E26" s="41"/>
      <c r="F26" s="39"/>
    </row>
    <row r="27" spans="1:8" ht="15">
      <c r="A27" s="30">
        <v>16</v>
      </c>
      <c r="D27" s="40"/>
      <c r="E27" s="41"/>
      <c r="F27" s="39"/>
    </row>
    <row r="28" spans="1:8" ht="15">
      <c r="A28" s="30">
        <v>17</v>
      </c>
      <c r="D28" s="40"/>
      <c r="E28" s="41"/>
      <c r="F28" s="39"/>
    </row>
    <row r="29" spans="1:8" ht="15">
      <c r="A29" s="30">
        <v>18</v>
      </c>
      <c r="D29" s="40"/>
      <c r="E29" s="41"/>
      <c r="F29" s="39"/>
    </row>
    <row r="30" spans="1:8" ht="15">
      <c r="A30" s="30">
        <v>19</v>
      </c>
      <c r="D30" s="40"/>
      <c r="E30" s="41"/>
      <c r="F30" s="39"/>
    </row>
    <row r="31" spans="1:8" ht="15">
      <c r="A31" s="45">
        <v>20</v>
      </c>
      <c r="B31" s="45"/>
      <c r="C31" s="45"/>
      <c r="D31" s="46"/>
      <c r="E31" s="46"/>
      <c r="F31" s="47"/>
    </row>
    <row r="32" spans="1:8" ht="15">
      <c r="A32" s="30">
        <v>21</v>
      </c>
      <c r="D32" s="40"/>
      <c r="E32" s="41"/>
      <c r="F32" s="39"/>
    </row>
    <row r="33" spans="1:6" ht="15">
      <c r="A33" s="30">
        <v>22</v>
      </c>
      <c r="D33" s="40"/>
      <c r="E33" s="41"/>
      <c r="F33" s="39"/>
    </row>
    <row r="34" spans="1:6" ht="15">
      <c r="A34" s="30">
        <v>23</v>
      </c>
      <c r="B34" s="33"/>
      <c r="D34" s="40"/>
      <c r="E34" s="41"/>
      <c r="F34" s="39"/>
    </row>
    <row r="35" spans="1:6" ht="15">
      <c r="A35" s="30">
        <v>24</v>
      </c>
      <c r="D35" s="40"/>
      <c r="E35" s="41"/>
      <c r="F35" s="39"/>
    </row>
    <row r="36" spans="1:6" ht="15">
      <c r="A36" s="30">
        <v>25</v>
      </c>
      <c r="D36" s="40"/>
      <c r="E36" s="41"/>
      <c r="F36" s="39"/>
    </row>
    <row r="37" spans="1:6" ht="15">
      <c r="A37" s="30">
        <v>26</v>
      </c>
      <c r="D37" s="40"/>
      <c r="E37" s="41"/>
      <c r="F37" s="39"/>
    </row>
    <row r="38" spans="1:6" ht="15">
      <c r="A38" s="30">
        <v>27</v>
      </c>
      <c r="D38" s="40"/>
      <c r="E38" s="41"/>
      <c r="F38" s="39"/>
    </row>
    <row r="39" spans="1:6" ht="15">
      <c r="A39" s="30">
        <v>28</v>
      </c>
      <c r="D39" s="40"/>
      <c r="E39" s="41"/>
      <c r="F39" s="39"/>
    </row>
    <row r="40" spans="1:6" ht="15">
      <c r="A40" s="30">
        <v>29</v>
      </c>
      <c r="D40" s="40"/>
      <c r="E40" s="41"/>
      <c r="F40" s="39"/>
    </row>
    <row r="41" spans="1:6" ht="15">
      <c r="A41" s="30">
        <v>30</v>
      </c>
      <c r="D41" s="40"/>
      <c r="E41" s="41"/>
      <c r="F41" s="39"/>
    </row>
  </sheetData>
  <autoFilter ref="A10:G10"/>
  <mergeCells count="2">
    <mergeCell ref="A1:G7"/>
    <mergeCell ref="A8:G9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8"/>
  <sheetViews>
    <sheetView tabSelected="1" view="pageBreakPreview" zoomScale="115" zoomScaleNormal="100" workbookViewId="0">
      <selection activeCell="A2" sqref="A2:F2"/>
    </sheetView>
  </sheetViews>
  <sheetFormatPr defaultRowHeight="12.75"/>
  <cols>
    <col min="1" max="1" width="12" style="1" bestFit="1" customWidth="1"/>
    <col min="2" max="2" width="22.42578125" style="1" bestFit="1" customWidth="1"/>
    <col min="3" max="3" width="15.28515625" style="1" bestFit="1" customWidth="1"/>
    <col min="4" max="4" width="13.7109375" style="1" bestFit="1" customWidth="1"/>
    <col min="5" max="5" width="9.140625" style="1" bestFit="1"/>
    <col min="6" max="6" width="15.85546875" style="1" customWidth="1"/>
    <col min="7" max="7" width="9.140625" style="1"/>
    <col min="8" max="8" width="9.28515625" style="1" customWidth="1"/>
    <col min="9" max="16384" width="9.140625" style="1"/>
  </cols>
  <sheetData>
    <row r="1" spans="1:13" ht="33">
      <c r="A1" s="54" t="s">
        <v>173</v>
      </c>
      <c r="B1" s="55"/>
      <c r="C1" s="55"/>
      <c r="D1" s="55"/>
      <c r="E1" s="55"/>
      <c r="F1" s="55"/>
    </row>
    <row r="2" spans="1:13" ht="24" thickBot="1">
      <c r="A2" s="56" t="s">
        <v>174</v>
      </c>
      <c r="B2" s="56"/>
      <c r="C2" s="56"/>
      <c r="D2" s="56"/>
      <c r="E2" s="56"/>
      <c r="F2" s="56"/>
      <c r="L2" s="28"/>
      <c r="M2" s="28"/>
    </row>
    <row r="3" spans="1:13" ht="13.5" thickBot="1">
      <c r="A3" s="57" t="s">
        <v>11</v>
      </c>
      <c r="B3" s="58"/>
      <c r="C3" s="58"/>
      <c r="D3" s="58"/>
      <c r="E3" s="58"/>
      <c r="F3" s="59"/>
    </row>
    <row r="4" spans="1:13" ht="15.75" thickBot="1">
      <c r="A4" s="2" t="s">
        <v>12</v>
      </c>
      <c r="B4" s="18">
        <v>1</v>
      </c>
      <c r="C4" s="3"/>
      <c r="D4" s="4" t="s">
        <v>3</v>
      </c>
      <c r="E4" s="25"/>
      <c r="F4" s="5"/>
    </row>
    <row r="5" spans="1:13" ht="13.5" thickBot="1">
      <c r="A5" s="2" t="s">
        <v>13</v>
      </c>
      <c r="B5" s="63" t="str">
        <f>VLOOKUP(B4,clientes,2)</f>
        <v>MARIA LUCRÉCIA BORGES</v>
      </c>
      <c r="C5" s="64"/>
      <c r="D5" s="64"/>
      <c r="E5" s="64"/>
      <c r="F5" s="65"/>
    </row>
    <row r="6" spans="1:13" ht="13.5" thickBot="1">
      <c r="A6" s="2" t="s">
        <v>14</v>
      </c>
      <c r="B6" s="63" t="str">
        <f>VLOOKUP(B4,CLIENTES!A10:I40,3)</f>
        <v>RUA: CICILIANO LOPES Nº 125</v>
      </c>
      <c r="C6" s="64"/>
      <c r="D6" s="64"/>
      <c r="E6" s="64"/>
      <c r="F6" s="65"/>
    </row>
    <row r="7" spans="1:13" ht="13.5" thickBot="1">
      <c r="A7" s="2" t="s">
        <v>5</v>
      </c>
      <c r="B7" s="26" t="str">
        <f>VLOOKUP(B4,clientes,5)</f>
        <v>03275-892</v>
      </c>
      <c r="C7" s="7" t="s">
        <v>4</v>
      </c>
      <c r="D7" s="6" t="str">
        <f>VLOOKUP(B4,clientes,4)</f>
        <v>VILA OLIMPIA</v>
      </c>
      <c r="E7" s="7" t="s">
        <v>18</v>
      </c>
      <c r="F7" s="6" t="str">
        <f>VLOOKUP(B4,clientes,4)</f>
        <v>VILA OLIMPIA</v>
      </c>
    </row>
    <row r="8" spans="1:13" ht="13.5" thickBot="1">
      <c r="A8" s="8" t="s">
        <v>15</v>
      </c>
      <c r="B8" s="63" t="str">
        <f>VLOOKUP(B4,clientes,6)</f>
        <v>(11) 2536-5689</v>
      </c>
      <c r="C8" s="65"/>
      <c r="D8" s="9" t="s">
        <v>19</v>
      </c>
      <c r="E8" s="63" t="str">
        <f>VLOOKUP(B4,clientes,8)</f>
        <v>lulu@yahoo.com.br</v>
      </c>
      <c r="F8" s="65"/>
    </row>
    <row r="9" spans="1:13" ht="13.5" thickBot="1"/>
    <row r="10" spans="1:13" s="10" customFormat="1">
      <c r="A10" s="60" t="s">
        <v>20</v>
      </c>
      <c r="B10" s="61"/>
      <c r="C10" s="61"/>
      <c r="D10" s="61"/>
      <c r="E10" s="61"/>
      <c r="F10" s="62"/>
    </row>
    <row r="11" spans="1:13" s="14" customFormat="1">
      <c r="A11" s="11" t="s">
        <v>21</v>
      </c>
      <c r="B11" s="12" t="s">
        <v>22</v>
      </c>
      <c r="C11" s="12" t="s">
        <v>23</v>
      </c>
      <c r="D11" s="12" t="s">
        <v>24</v>
      </c>
      <c r="E11" s="12" t="s">
        <v>25</v>
      </c>
      <c r="F11" s="13" t="s">
        <v>26</v>
      </c>
    </row>
    <row r="12" spans="1:13">
      <c r="A12" s="17"/>
      <c r="B12" s="15" t="str">
        <f t="shared" ref="B12:B26" si="0">VLOOKUP(A12,produtos,2)</f>
        <v>----------------------------------</v>
      </c>
      <c r="C12" s="15" t="str">
        <f t="shared" ref="C12:C26" si="1">VLOOKUP(A12,produtos,3)</f>
        <v>-----------------------</v>
      </c>
      <c r="D12" s="16">
        <f t="shared" ref="D12:D26" si="2">VLOOKUP(A12,produtos,5)</f>
        <v>0</v>
      </c>
      <c r="E12" s="17"/>
      <c r="F12" s="16">
        <f t="shared" ref="F12:F25" si="3">D12*E12</f>
        <v>0</v>
      </c>
    </row>
    <row r="13" spans="1:13">
      <c r="A13" s="17"/>
      <c r="B13" s="15" t="str">
        <f t="shared" si="0"/>
        <v>----------------------------------</v>
      </c>
      <c r="C13" s="15" t="str">
        <f t="shared" si="1"/>
        <v>-----------------------</v>
      </c>
      <c r="D13" s="16">
        <f t="shared" si="2"/>
        <v>0</v>
      </c>
      <c r="E13" s="17"/>
      <c r="F13" s="16">
        <f t="shared" si="3"/>
        <v>0</v>
      </c>
    </row>
    <row r="14" spans="1:13">
      <c r="A14" s="17"/>
      <c r="B14" s="15" t="str">
        <f t="shared" si="0"/>
        <v>----------------------------------</v>
      </c>
      <c r="C14" s="15" t="str">
        <f t="shared" si="1"/>
        <v>-----------------------</v>
      </c>
      <c r="D14" s="16">
        <f t="shared" si="2"/>
        <v>0</v>
      </c>
      <c r="E14" s="17"/>
      <c r="F14" s="16">
        <f t="shared" si="3"/>
        <v>0</v>
      </c>
    </row>
    <row r="15" spans="1:13">
      <c r="A15" s="17"/>
      <c r="B15" s="15" t="str">
        <f t="shared" si="0"/>
        <v>----------------------------------</v>
      </c>
      <c r="C15" s="15" t="str">
        <f t="shared" si="1"/>
        <v>-----------------------</v>
      </c>
      <c r="D15" s="16">
        <f t="shared" si="2"/>
        <v>0</v>
      </c>
      <c r="E15" s="17"/>
      <c r="F15" s="16">
        <f t="shared" si="3"/>
        <v>0</v>
      </c>
    </row>
    <row r="16" spans="1:13">
      <c r="A16" s="17"/>
      <c r="B16" s="15" t="str">
        <f t="shared" si="0"/>
        <v>----------------------------------</v>
      </c>
      <c r="C16" s="15" t="str">
        <f t="shared" si="1"/>
        <v>-----------------------</v>
      </c>
      <c r="D16" s="16">
        <f t="shared" si="2"/>
        <v>0</v>
      </c>
      <c r="E16" s="17"/>
      <c r="F16" s="16">
        <f t="shared" si="3"/>
        <v>0</v>
      </c>
    </row>
    <row r="17" spans="1:6">
      <c r="A17" s="17"/>
      <c r="B17" s="15" t="str">
        <f t="shared" si="0"/>
        <v>----------------------------------</v>
      </c>
      <c r="C17" s="15" t="str">
        <f t="shared" si="1"/>
        <v>-----------------------</v>
      </c>
      <c r="D17" s="16">
        <f t="shared" si="2"/>
        <v>0</v>
      </c>
      <c r="E17" s="17"/>
      <c r="F17" s="16">
        <f t="shared" si="3"/>
        <v>0</v>
      </c>
    </row>
    <row r="18" spans="1:6">
      <c r="A18" s="17"/>
      <c r="B18" s="15" t="str">
        <f t="shared" si="0"/>
        <v>----------------------------------</v>
      </c>
      <c r="C18" s="15" t="str">
        <f t="shared" si="1"/>
        <v>-----------------------</v>
      </c>
      <c r="D18" s="16">
        <f t="shared" si="2"/>
        <v>0</v>
      </c>
      <c r="E18" s="17"/>
      <c r="F18" s="16">
        <f t="shared" si="3"/>
        <v>0</v>
      </c>
    </row>
    <row r="19" spans="1:6">
      <c r="A19" s="17"/>
      <c r="B19" s="15" t="str">
        <f t="shared" si="0"/>
        <v>----------------------------------</v>
      </c>
      <c r="C19" s="15" t="str">
        <f t="shared" si="1"/>
        <v>-----------------------</v>
      </c>
      <c r="D19" s="16">
        <f t="shared" si="2"/>
        <v>0</v>
      </c>
      <c r="E19" s="17"/>
      <c r="F19" s="16">
        <f t="shared" si="3"/>
        <v>0</v>
      </c>
    </row>
    <row r="20" spans="1:6">
      <c r="A20" s="17"/>
      <c r="B20" s="15" t="str">
        <f t="shared" si="0"/>
        <v>----------------------------------</v>
      </c>
      <c r="C20" s="15" t="str">
        <f t="shared" si="1"/>
        <v>-----------------------</v>
      </c>
      <c r="D20" s="16">
        <f t="shared" si="2"/>
        <v>0</v>
      </c>
      <c r="E20" s="17"/>
      <c r="F20" s="16">
        <f t="shared" si="3"/>
        <v>0</v>
      </c>
    </row>
    <row r="21" spans="1:6">
      <c r="A21" s="17"/>
      <c r="B21" s="15" t="str">
        <f t="shared" si="0"/>
        <v>----------------------------------</v>
      </c>
      <c r="C21" s="15" t="str">
        <f t="shared" si="1"/>
        <v>-----------------------</v>
      </c>
      <c r="D21" s="16">
        <f t="shared" si="2"/>
        <v>0</v>
      </c>
      <c r="E21" s="17"/>
      <c r="F21" s="16">
        <f t="shared" si="3"/>
        <v>0</v>
      </c>
    </row>
    <row r="22" spans="1:6">
      <c r="A22" s="17"/>
      <c r="B22" s="15" t="str">
        <f t="shared" si="0"/>
        <v>----------------------------------</v>
      </c>
      <c r="C22" s="15" t="str">
        <f t="shared" si="1"/>
        <v>-----------------------</v>
      </c>
      <c r="D22" s="16">
        <f t="shared" si="2"/>
        <v>0</v>
      </c>
      <c r="E22" s="17"/>
      <c r="F22" s="16">
        <f t="shared" si="3"/>
        <v>0</v>
      </c>
    </row>
    <row r="23" spans="1:6">
      <c r="A23" s="17"/>
      <c r="B23" s="15" t="str">
        <f t="shared" si="0"/>
        <v>----------------------------------</v>
      </c>
      <c r="C23" s="15" t="str">
        <f t="shared" si="1"/>
        <v>-----------------------</v>
      </c>
      <c r="D23" s="16">
        <f t="shared" si="2"/>
        <v>0</v>
      </c>
      <c r="E23" s="17"/>
      <c r="F23" s="16">
        <f t="shared" si="3"/>
        <v>0</v>
      </c>
    </row>
    <row r="24" spans="1:6">
      <c r="A24" s="17"/>
      <c r="B24" s="15" t="str">
        <f t="shared" si="0"/>
        <v>----------------------------------</v>
      </c>
      <c r="C24" s="15" t="str">
        <f t="shared" si="1"/>
        <v>-----------------------</v>
      </c>
      <c r="D24" s="16">
        <f t="shared" si="2"/>
        <v>0</v>
      </c>
      <c r="E24" s="17"/>
      <c r="F24" s="16">
        <f t="shared" si="3"/>
        <v>0</v>
      </c>
    </row>
    <row r="25" spans="1:6">
      <c r="A25" s="17"/>
      <c r="B25" s="15" t="str">
        <f t="shared" si="0"/>
        <v>----------------------------------</v>
      </c>
      <c r="C25" s="15" t="str">
        <f t="shared" si="1"/>
        <v>-----------------------</v>
      </c>
      <c r="D25" s="16">
        <f t="shared" si="2"/>
        <v>0</v>
      </c>
      <c r="E25" s="17"/>
      <c r="F25" s="16">
        <f t="shared" si="3"/>
        <v>0</v>
      </c>
    </row>
    <row r="26" spans="1:6" ht="13.5" thickBot="1">
      <c r="A26" s="17"/>
      <c r="B26" s="15" t="str">
        <f t="shared" si="0"/>
        <v>----------------------------------</v>
      </c>
      <c r="C26" s="15" t="str">
        <f t="shared" si="1"/>
        <v>-----------------------</v>
      </c>
      <c r="D26" s="16">
        <f t="shared" si="2"/>
        <v>0</v>
      </c>
      <c r="E26" s="19"/>
      <c r="F26" s="20"/>
    </row>
    <row r="27" spans="1:6" ht="15.75" thickBot="1">
      <c r="A27" s="21"/>
      <c r="B27" s="3"/>
      <c r="E27" s="23" t="s">
        <v>27</v>
      </c>
      <c r="F27" s="24">
        <f>SUM(F12:F26)</f>
        <v>0</v>
      </c>
    </row>
    <row r="28" spans="1:6" ht="13.5" thickBot="1">
      <c r="D28" s="52" t="s">
        <v>36</v>
      </c>
      <c r="E28" s="53"/>
      <c r="F28" s="27">
        <f>F27/3</f>
        <v>0</v>
      </c>
    </row>
  </sheetData>
  <mergeCells count="9">
    <mergeCell ref="D28:E28"/>
    <mergeCell ref="A1:F1"/>
    <mergeCell ref="A2:F2"/>
    <mergeCell ref="A3:F3"/>
    <mergeCell ref="A10:F10"/>
    <mergeCell ref="B5:F5"/>
    <mergeCell ref="B8:C8"/>
    <mergeCell ref="E8:F8"/>
    <mergeCell ref="B6:F6"/>
  </mergeCells>
  <phoneticPr fontId="2" type="noConversion"/>
  <pageMargins left="0.5" right="0.14000000000000001" top="0.98425196850393704" bottom="0.98425196850393704" header="0.56000000000000005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view="pageBreakPreview" zoomScale="130" zoomScaleNormal="100" zoomScaleSheetLayoutView="130" workbookViewId="0">
      <selection activeCell="B4" sqref="B4"/>
    </sheetView>
  </sheetViews>
  <sheetFormatPr defaultRowHeight="12.75"/>
  <cols>
    <col min="1" max="1" width="12" style="1" bestFit="1" customWidth="1"/>
    <col min="2" max="2" width="23.7109375" style="1" bestFit="1" customWidth="1"/>
    <col min="3" max="3" width="16.28515625" style="1" bestFit="1" customWidth="1"/>
    <col min="4" max="4" width="13.7109375" style="1" bestFit="1" customWidth="1"/>
    <col min="5" max="5" width="9.140625" style="1" bestFit="1"/>
    <col min="6" max="6" width="11" style="1" bestFit="1" customWidth="1"/>
    <col min="7" max="7" width="9.140625" style="1"/>
    <col min="8" max="8" width="9.28515625" style="1" customWidth="1"/>
    <col min="9" max="16384" width="9.140625" style="1"/>
  </cols>
  <sheetData>
    <row r="1" spans="1:6" ht="33">
      <c r="A1" s="54" t="s">
        <v>173</v>
      </c>
      <c r="B1" s="55"/>
      <c r="C1" s="55"/>
      <c r="D1" s="55"/>
      <c r="E1" s="55"/>
      <c r="F1" s="55"/>
    </row>
    <row r="2" spans="1:6" ht="24" thickBot="1">
      <c r="A2" s="56" t="s">
        <v>10</v>
      </c>
      <c r="B2" s="56"/>
      <c r="C2" s="56"/>
      <c r="D2" s="56"/>
      <c r="E2" s="56"/>
      <c r="F2" s="56"/>
    </row>
    <row r="3" spans="1:6" ht="13.5" thickBot="1">
      <c r="A3" s="57" t="s">
        <v>11</v>
      </c>
      <c r="B3" s="58"/>
      <c r="C3" s="58"/>
      <c r="D3" s="58"/>
      <c r="E3" s="58"/>
      <c r="F3" s="59"/>
    </row>
    <row r="4" spans="1:6" ht="15.75" thickBot="1">
      <c r="A4" s="2" t="s">
        <v>12</v>
      </c>
      <c r="B4" s="18"/>
      <c r="C4" s="3"/>
      <c r="D4" s="4" t="s">
        <v>3</v>
      </c>
      <c r="E4" s="25"/>
      <c r="F4" s="5"/>
    </row>
    <row r="5" spans="1:6" ht="13.5" thickBot="1">
      <c r="A5" s="2" t="s">
        <v>13</v>
      </c>
      <c r="B5" s="63" t="e">
        <f>VLOOKUP(B4,clientes,2)</f>
        <v>#N/A</v>
      </c>
      <c r="C5" s="64"/>
      <c r="D5" s="64"/>
      <c r="E5" s="64"/>
      <c r="F5" s="65"/>
    </row>
    <row r="6" spans="1:6" ht="13.5" thickBot="1">
      <c r="A6" s="2" t="s">
        <v>14</v>
      </c>
      <c r="B6" s="63" t="e">
        <f>VLOOKUP(B4,clientes,3)</f>
        <v>#N/A</v>
      </c>
      <c r="C6" s="64"/>
      <c r="D6" s="64"/>
      <c r="E6" s="64"/>
      <c r="F6" s="65"/>
    </row>
    <row r="7" spans="1:6" ht="13.5" thickBot="1">
      <c r="A7" s="2" t="s">
        <v>5</v>
      </c>
      <c r="B7" s="6" t="e">
        <f>VLOOKUP(B4,clientes,5)</f>
        <v>#N/A</v>
      </c>
      <c r="C7" s="7" t="s">
        <v>4</v>
      </c>
      <c r="D7" s="6" t="e">
        <f>VLOOKUP(B4,clientes,4)</f>
        <v>#N/A</v>
      </c>
      <c r="E7" s="7" t="s">
        <v>18</v>
      </c>
      <c r="F7" s="6" t="e">
        <f>VLOOKUP(B4,clientes,4)</f>
        <v>#N/A</v>
      </c>
    </row>
    <row r="8" spans="1:6" ht="13.5" thickBot="1">
      <c r="A8" s="8" t="s">
        <v>15</v>
      </c>
      <c r="B8" s="63" t="e">
        <f>VLOOKUP(B4,clientes,6)</f>
        <v>#N/A</v>
      </c>
      <c r="C8" s="65"/>
      <c r="D8" s="9" t="s">
        <v>19</v>
      </c>
      <c r="E8" s="63" t="e">
        <f>VLOOKUP(B4,clientes,8)</f>
        <v>#N/A</v>
      </c>
      <c r="F8" s="65"/>
    </row>
    <row r="9" spans="1:6" ht="13.5" thickBot="1"/>
    <row r="10" spans="1:6" s="10" customFormat="1">
      <c r="A10" s="60" t="s">
        <v>20</v>
      </c>
      <c r="B10" s="61"/>
      <c r="C10" s="61"/>
      <c r="D10" s="61"/>
      <c r="E10" s="61"/>
      <c r="F10" s="62"/>
    </row>
    <row r="11" spans="1:6" s="14" customFormat="1">
      <c r="A11" s="11" t="s">
        <v>21</v>
      </c>
      <c r="B11" s="12" t="s">
        <v>22</v>
      </c>
      <c r="C11" s="12" t="s">
        <v>23</v>
      </c>
      <c r="D11" s="12" t="s">
        <v>24</v>
      </c>
      <c r="E11" s="12" t="s">
        <v>25</v>
      </c>
      <c r="F11" s="13" t="s">
        <v>26</v>
      </c>
    </row>
    <row r="12" spans="1:6">
      <c r="A12" s="17"/>
      <c r="B12" s="15" t="str">
        <f t="shared" ref="B12:B26" si="0">VLOOKUP(A12,produtos,2)</f>
        <v>----------------------------------</v>
      </c>
      <c r="C12" s="15" t="str">
        <f t="shared" ref="C12:C26" si="1">VLOOKUP(A12,produtos,3)</f>
        <v>-----------------------</v>
      </c>
      <c r="D12" s="16">
        <f t="shared" ref="D12:D26" si="2">VLOOKUP(A12,produtos,6)</f>
        <v>0</v>
      </c>
      <c r="E12" s="17">
        <v>1</v>
      </c>
      <c r="F12" s="16">
        <f t="shared" ref="F12:F25" si="3">D12*E12</f>
        <v>0</v>
      </c>
    </row>
    <row r="13" spans="1:6">
      <c r="A13" s="17"/>
      <c r="B13" s="15" t="str">
        <f t="shared" si="0"/>
        <v>----------------------------------</v>
      </c>
      <c r="C13" s="15" t="str">
        <f t="shared" si="1"/>
        <v>-----------------------</v>
      </c>
      <c r="D13" s="16">
        <f t="shared" si="2"/>
        <v>0</v>
      </c>
      <c r="E13" s="17"/>
      <c r="F13" s="16">
        <f t="shared" si="3"/>
        <v>0</v>
      </c>
    </row>
    <row r="14" spans="1:6">
      <c r="A14" s="17"/>
      <c r="B14" s="15" t="str">
        <f t="shared" si="0"/>
        <v>----------------------------------</v>
      </c>
      <c r="C14" s="15" t="str">
        <f t="shared" si="1"/>
        <v>-----------------------</v>
      </c>
      <c r="D14" s="16">
        <f t="shared" si="2"/>
        <v>0</v>
      </c>
      <c r="E14" s="17"/>
      <c r="F14" s="16">
        <f t="shared" si="3"/>
        <v>0</v>
      </c>
    </row>
    <row r="15" spans="1:6">
      <c r="A15" s="17"/>
      <c r="B15" s="15" t="str">
        <f t="shared" si="0"/>
        <v>----------------------------------</v>
      </c>
      <c r="C15" s="15" t="str">
        <f t="shared" si="1"/>
        <v>-----------------------</v>
      </c>
      <c r="D15" s="16">
        <f t="shared" si="2"/>
        <v>0</v>
      </c>
      <c r="E15" s="17"/>
      <c r="F15" s="16">
        <f t="shared" si="3"/>
        <v>0</v>
      </c>
    </row>
    <row r="16" spans="1:6">
      <c r="A16" s="17"/>
      <c r="B16" s="15" t="str">
        <f t="shared" si="0"/>
        <v>----------------------------------</v>
      </c>
      <c r="C16" s="15" t="str">
        <f t="shared" si="1"/>
        <v>-----------------------</v>
      </c>
      <c r="D16" s="16">
        <f t="shared" si="2"/>
        <v>0</v>
      </c>
      <c r="E16" s="17"/>
      <c r="F16" s="16">
        <f t="shared" si="3"/>
        <v>0</v>
      </c>
    </row>
    <row r="17" spans="1:6">
      <c r="A17" s="17"/>
      <c r="B17" s="15" t="str">
        <f t="shared" si="0"/>
        <v>----------------------------------</v>
      </c>
      <c r="C17" s="15" t="str">
        <f t="shared" si="1"/>
        <v>-----------------------</v>
      </c>
      <c r="D17" s="16">
        <f t="shared" si="2"/>
        <v>0</v>
      </c>
      <c r="E17" s="17"/>
      <c r="F17" s="16">
        <f t="shared" si="3"/>
        <v>0</v>
      </c>
    </row>
    <row r="18" spans="1:6">
      <c r="A18" s="17"/>
      <c r="B18" s="15" t="str">
        <f t="shared" si="0"/>
        <v>----------------------------------</v>
      </c>
      <c r="C18" s="15" t="str">
        <f t="shared" si="1"/>
        <v>-----------------------</v>
      </c>
      <c r="D18" s="16">
        <f t="shared" si="2"/>
        <v>0</v>
      </c>
      <c r="E18" s="17"/>
      <c r="F18" s="16">
        <f t="shared" si="3"/>
        <v>0</v>
      </c>
    </row>
    <row r="19" spans="1:6">
      <c r="A19" s="17"/>
      <c r="B19" s="15" t="str">
        <f t="shared" si="0"/>
        <v>----------------------------------</v>
      </c>
      <c r="C19" s="15" t="str">
        <f t="shared" si="1"/>
        <v>-----------------------</v>
      </c>
      <c r="D19" s="16">
        <f t="shared" si="2"/>
        <v>0</v>
      </c>
      <c r="E19" s="17"/>
      <c r="F19" s="16">
        <f t="shared" si="3"/>
        <v>0</v>
      </c>
    </row>
    <row r="20" spans="1:6">
      <c r="A20" s="17"/>
      <c r="B20" s="15" t="str">
        <f t="shared" si="0"/>
        <v>----------------------------------</v>
      </c>
      <c r="C20" s="15" t="str">
        <f t="shared" si="1"/>
        <v>-----------------------</v>
      </c>
      <c r="D20" s="16">
        <f t="shared" si="2"/>
        <v>0</v>
      </c>
      <c r="E20" s="17"/>
      <c r="F20" s="16">
        <f t="shared" si="3"/>
        <v>0</v>
      </c>
    </row>
    <row r="21" spans="1:6">
      <c r="A21" s="17"/>
      <c r="B21" s="15" t="str">
        <f t="shared" si="0"/>
        <v>----------------------------------</v>
      </c>
      <c r="C21" s="15" t="str">
        <f t="shared" si="1"/>
        <v>-----------------------</v>
      </c>
      <c r="D21" s="16">
        <f t="shared" si="2"/>
        <v>0</v>
      </c>
      <c r="E21" s="17"/>
      <c r="F21" s="16">
        <f t="shared" si="3"/>
        <v>0</v>
      </c>
    </row>
    <row r="22" spans="1:6">
      <c r="A22" s="17"/>
      <c r="B22" s="15" t="str">
        <f t="shared" si="0"/>
        <v>----------------------------------</v>
      </c>
      <c r="C22" s="15" t="str">
        <f t="shared" si="1"/>
        <v>-----------------------</v>
      </c>
      <c r="D22" s="16">
        <f t="shared" si="2"/>
        <v>0</v>
      </c>
      <c r="E22" s="17"/>
      <c r="F22" s="16">
        <f t="shared" si="3"/>
        <v>0</v>
      </c>
    </row>
    <row r="23" spans="1:6">
      <c r="A23" s="17"/>
      <c r="B23" s="15" t="str">
        <f t="shared" si="0"/>
        <v>----------------------------------</v>
      </c>
      <c r="C23" s="15" t="str">
        <f t="shared" si="1"/>
        <v>-----------------------</v>
      </c>
      <c r="D23" s="16">
        <f t="shared" si="2"/>
        <v>0</v>
      </c>
      <c r="E23" s="17"/>
      <c r="F23" s="16">
        <f t="shared" si="3"/>
        <v>0</v>
      </c>
    </row>
    <row r="24" spans="1:6">
      <c r="A24" s="17"/>
      <c r="B24" s="15" t="str">
        <f t="shared" si="0"/>
        <v>----------------------------------</v>
      </c>
      <c r="C24" s="15" t="str">
        <f t="shared" si="1"/>
        <v>-----------------------</v>
      </c>
      <c r="D24" s="16">
        <f t="shared" si="2"/>
        <v>0</v>
      </c>
      <c r="E24" s="17"/>
      <c r="F24" s="16">
        <f t="shared" si="3"/>
        <v>0</v>
      </c>
    </row>
    <row r="25" spans="1:6">
      <c r="A25" s="17"/>
      <c r="B25" s="15" t="str">
        <f t="shared" si="0"/>
        <v>----------------------------------</v>
      </c>
      <c r="C25" s="15" t="str">
        <f t="shared" si="1"/>
        <v>-----------------------</v>
      </c>
      <c r="D25" s="16">
        <f t="shared" si="2"/>
        <v>0</v>
      </c>
      <c r="E25" s="17"/>
      <c r="F25" s="16">
        <f t="shared" si="3"/>
        <v>0</v>
      </c>
    </row>
    <row r="26" spans="1:6" ht="13.5" thickBot="1">
      <c r="A26" s="17"/>
      <c r="B26" s="15" t="str">
        <f t="shared" si="0"/>
        <v>----------------------------------</v>
      </c>
      <c r="C26" s="15" t="str">
        <f t="shared" si="1"/>
        <v>-----------------------</v>
      </c>
      <c r="D26" s="16">
        <f t="shared" si="2"/>
        <v>0</v>
      </c>
      <c r="E26" s="19"/>
      <c r="F26" s="20"/>
    </row>
    <row r="27" spans="1:6" ht="15.75" thickBot="1">
      <c r="A27" s="21"/>
      <c r="B27" s="3"/>
      <c r="E27" s="23" t="s">
        <v>27</v>
      </c>
      <c r="F27" s="24">
        <f>SUM(F12:F26)</f>
        <v>0</v>
      </c>
    </row>
    <row r="28" spans="1:6" ht="13.5" thickBot="1">
      <c r="D28" s="66" t="s">
        <v>36</v>
      </c>
      <c r="E28" s="67"/>
      <c r="F28" s="22">
        <f>F27/3</f>
        <v>0</v>
      </c>
    </row>
    <row r="31" spans="1:6">
      <c r="B31" s="1" t="s">
        <v>159</v>
      </c>
    </row>
  </sheetData>
  <mergeCells count="9">
    <mergeCell ref="D28:E28"/>
    <mergeCell ref="A1:F1"/>
    <mergeCell ref="A2:F2"/>
    <mergeCell ref="A3:F3"/>
    <mergeCell ref="A10:F10"/>
    <mergeCell ref="B5:F5"/>
    <mergeCell ref="B8:C8"/>
    <mergeCell ref="E8:F8"/>
    <mergeCell ref="B6:F6"/>
  </mergeCells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CLIENTES</vt:lpstr>
      <vt:lpstr>PRODUTOS</vt:lpstr>
      <vt:lpstr>ATACADO</vt:lpstr>
      <vt:lpstr>VAREJO</vt:lpstr>
      <vt:lpstr>ATACADO!Area_de_impressao</vt:lpstr>
      <vt:lpstr>PRODUTOS!Area_de_impressao</vt:lpstr>
      <vt:lpstr>clientes</vt:lpstr>
      <vt:lpstr>produtos</vt:lpstr>
    </vt:vector>
  </TitlesOfParts>
  <Company>Tatuape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Cedaspy</dc:creator>
  <cp:lastModifiedBy>s5020298</cp:lastModifiedBy>
  <cp:lastPrinted>2010-02-21T16:30:47Z</cp:lastPrinted>
  <dcterms:created xsi:type="dcterms:W3CDTF">2009-08-08T21:17:11Z</dcterms:created>
  <dcterms:modified xsi:type="dcterms:W3CDTF">2010-09-17T15:07:05Z</dcterms:modified>
</cp:coreProperties>
</file>